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315" windowHeight="7995" activeTab="2"/>
  </bookViews>
  <sheets>
    <sheet name="Q3a" sheetId="1" r:id="rId1"/>
    <sheet name="Q3b" sheetId="2" r:id="rId2"/>
    <sheet name="Q3c" sheetId="3" r:id="rId3"/>
  </sheets>
  <calcPr calcId="125725"/>
</workbook>
</file>

<file path=xl/calcChain.xml><?xml version="1.0" encoding="utf-8"?>
<calcChain xmlns="http://schemas.openxmlformats.org/spreadsheetml/2006/main">
  <c r="E7" i="3"/>
  <c r="E8" s="1"/>
  <c r="E9" s="1"/>
  <c r="D57" i="1"/>
  <c r="E12" i="2"/>
  <c r="E6"/>
  <c r="D56" i="1"/>
  <c r="D48"/>
  <c r="D51" s="1"/>
  <c r="D42"/>
  <c r="D41"/>
  <c r="D43" s="1"/>
  <c r="D44" s="1"/>
  <c r="D40"/>
  <c r="D38"/>
  <c r="D32"/>
  <c r="D25"/>
  <c r="D19"/>
  <c r="D10"/>
</calcChain>
</file>

<file path=xl/sharedStrings.xml><?xml version="1.0" encoding="utf-8"?>
<sst xmlns="http://schemas.openxmlformats.org/spreadsheetml/2006/main" count="64" uniqueCount="47">
  <si>
    <t xml:space="preserve">Question 3.a: Constant Growth Dividends </t>
  </si>
  <si>
    <t xml:space="preserve">Problem 1 </t>
  </si>
  <si>
    <t>Dividend (D1)</t>
  </si>
  <si>
    <t xml:space="preserve">Expected return </t>
  </si>
  <si>
    <t>Annual growth (g)</t>
  </si>
  <si>
    <t>Expected return (R)</t>
  </si>
  <si>
    <t>Current price of stock (P0)</t>
  </si>
  <si>
    <t xml:space="preserve">Price of stock in three years </t>
  </si>
  <si>
    <t xml:space="preserve">Current price of the stock </t>
  </si>
  <si>
    <t xml:space="preserve">Price after 15 years </t>
  </si>
  <si>
    <t xml:space="preserve">Problem 2 </t>
  </si>
  <si>
    <t xml:space="preserve">Current stock price </t>
  </si>
  <si>
    <t>R = (D1/P0) + g</t>
  </si>
  <si>
    <t xml:space="preserve">Problem 3 </t>
  </si>
  <si>
    <t>Dividend yield = Annual dividend per share / stock's price per share</t>
  </si>
  <si>
    <t xml:space="preserve">Annual dividend per share </t>
  </si>
  <si>
    <t xml:space="preserve">Stock price </t>
  </si>
  <si>
    <t>Dividend yield</t>
  </si>
  <si>
    <t xml:space="preserve">Expected return rate </t>
  </si>
  <si>
    <t xml:space="preserve">Annual growth </t>
  </si>
  <si>
    <t xml:space="preserve">Stock price in an year </t>
  </si>
  <si>
    <t xml:space="preserve">Expected capital gains yield = Change in stock price/ Initial price of stock </t>
  </si>
  <si>
    <t xml:space="preserve">Problem 4 </t>
  </si>
  <si>
    <t>Dividend in next year  (D1)</t>
  </si>
  <si>
    <t>Dividend  in current year (D0)</t>
  </si>
  <si>
    <t>Dividend (D0)</t>
  </si>
  <si>
    <t xml:space="preserve">Problem 6 </t>
  </si>
  <si>
    <t xml:space="preserve">Required return </t>
  </si>
  <si>
    <t xml:space="preserve">Total return on stock </t>
  </si>
  <si>
    <t xml:space="preserve">Question 3.b: Zero Growth Dividends: </t>
  </si>
  <si>
    <t>Problem 7</t>
  </si>
  <si>
    <t xml:space="preserve">Dividend </t>
  </si>
  <si>
    <t xml:space="preserve">Years </t>
  </si>
  <si>
    <t>Current price =  Pv (Dividends)</t>
  </si>
  <si>
    <t xml:space="preserve">Problem 8 </t>
  </si>
  <si>
    <t xml:space="preserve">Dividend in perpetuity </t>
  </si>
  <si>
    <t xml:space="preserve">Present value of perpetiuty = Dividend / Discount rate </t>
  </si>
  <si>
    <t xml:space="preserve">Question 3.c: Two-Stage Dividend Growth Model </t>
  </si>
  <si>
    <t>Problem 25</t>
  </si>
  <si>
    <t xml:space="preserve">Dividend per share </t>
  </si>
  <si>
    <t xml:space="preserve">Required return rate </t>
  </si>
  <si>
    <t xml:space="preserve">Annual dividend growth after 1  years to perpetuity </t>
  </si>
  <si>
    <t>Annual dividend growth (1st 11 yrs)</t>
  </si>
  <si>
    <t>Present value of stock in perpetuity</t>
  </si>
  <si>
    <t>Price of stock (P3)</t>
  </si>
  <si>
    <t>Price of stock  (P15)</t>
  </si>
  <si>
    <t>D 12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</si>
</sst>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77" formatCode="0.0%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8" fontId="0" fillId="0" borderId="0" xfId="0" applyNumberFormat="1"/>
    <xf numFmtId="9" fontId="0" fillId="0" borderId="0" xfId="0" applyNumberFormat="1"/>
    <xf numFmtId="10" fontId="0" fillId="0" borderId="0" xfId="0" applyNumberFormat="1"/>
    <xf numFmtId="44" fontId="0" fillId="0" borderId="0" xfId="1" applyFont="1"/>
    <xf numFmtId="6" fontId="0" fillId="0" borderId="0" xfId="0" applyNumberFormat="1"/>
    <xf numFmtId="0" fontId="0" fillId="0" borderId="0" xfId="0" applyFont="1"/>
    <xf numFmtId="177" fontId="0" fillId="0" borderId="0" xfId="0" applyNumberFormat="1"/>
    <xf numFmtId="10" fontId="2" fillId="0" borderId="0" xfId="2" applyNumberFormat="1" applyFont="1"/>
    <xf numFmtId="6" fontId="2" fillId="0" borderId="0" xfId="0" applyNumberFormat="1" applyFont="1"/>
    <xf numFmtId="9" fontId="2" fillId="0" borderId="0" xfId="2" applyFont="1"/>
    <xf numFmtId="8" fontId="2" fillId="0" borderId="0" xfId="0" applyNumberFormat="1" applyFont="1"/>
    <xf numFmtId="44" fontId="0" fillId="0" borderId="0" xfId="0" applyNumberFormat="1"/>
    <xf numFmtId="44" fontId="2" fillId="0" borderId="0" xfId="1" applyFont="1"/>
    <xf numFmtId="177" fontId="2" fillId="0" borderId="0" xfId="0" applyNumberFormat="1" applyFont="1"/>
    <xf numFmtId="44" fontId="2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7"/>
  <sheetViews>
    <sheetView topLeftCell="A41" workbookViewId="0">
      <selection activeCell="A57" sqref="A57:XFD57"/>
    </sheetView>
  </sheetViews>
  <sheetFormatPr defaultRowHeight="15"/>
  <cols>
    <col min="3" max="3" width="48.28515625" customWidth="1"/>
    <col min="4" max="4" width="23.42578125" customWidth="1"/>
  </cols>
  <sheetData>
    <row r="1" spans="1:4" s="1" customFormat="1">
      <c r="A1" s="1" t="s">
        <v>0</v>
      </c>
    </row>
    <row r="2" spans="1:4" s="1" customFormat="1">
      <c r="A2" s="1" t="s">
        <v>1</v>
      </c>
    </row>
    <row r="3" spans="1:4" s="1" customFormat="1">
      <c r="A3" s="1" t="s">
        <v>8</v>
      </c>
    </row>
    <row r="4" spans="1:4" s="2" customFormat="1"/>
    <row r="5" spans="1:4" s="2" customFormat="1"/>
    <row r="6" spans="1:4" s="2" customFormat="1"/>
    <row r="7" spans="1:4">
      <c r="A7" t="s">
        <v>25</v>
      </c>
      <c r="D7" s="3">
        <v>1.95</v>
      </c>
    </row>
    <row r="8" spans="1:4">
      <c r="A8" t="s">
        <v>5</v>
      </c>
      <c r="D8" s="5">
        <v>0.105</v>
      </c>
    </row>
    <row r="9" spans="1:4">
      <c r="A9" t="s">
        <v>4</v>
      </c>
      <c r="D9" s="4">
        <v>0.04</v>
      </c>
    </row>
    <row r="10" spans="1:4" s="1" customFormat="1">
      <c r="A10" s="1" t="s">
        <v>6</v>
      </c>
      <c r="D10" s="15">
        <f>(D7)/(D8-D9)</f>
        <v>30</v>
      </c>
    </row>
    <row r="12" spans="1:4" s="1" customFormat="1">
      <c r="A12" s="1" t="s">
        <v>7</v>
      </c>
    </row>
    <row r="16" spans="1:4">
      <c r="A16" t="s">
        <v>2</v>
      </c>
      <c r="D16" s="3">
        <v>1.95</v>
      </c>
    </row>
    <row r="17" spans="1:4">
      <c r="A17" t="s">
        <v>5</v>
      </c>
      <c r="D17" s="5">
        <v>0.105</v>
      </c>
    </row>
    <row r="18" spans="1:4">
      <c r="A18" t="s">
        <v>4</v>
      </c>
      <c r="D18" s="4">
        <v>0.04</v>
      </c>
    </row>
    <row r="19" spans="1:4" s="1" customFormat="1">
      <c r="A19" s="1" t="s">
        <v>44</v>
      </c>
      <c r="D19" s="15">
        <f>D16*(1+D18)^3/(D17-D18)</f>
        <v>33.745920000000005</v>
      </c>
    </row>
    <row r="21" spans="1:4" s="1" customFormat="1">
      <c r="A21" s="1" t="s">
        <v>9</v>
      </c>
    </row>
    <row r="22" spans="1:4">
      <c r="A22" t="s">
        <v>2</v>
      </c>
      <c r="D22" s="3">
        <v>1.95</v>
      </c>
    </row>
    <row r="23" spans="1:4">
      <c r="A23" t="s">
        <v>5</v>
      </c>
      <c r="D23" s="5">
        <v>0.105</v>
      </c>
    </row>
    <row r="24" spans="1:4">
      <c r="A24" t="s">
        <v>4</v>
      </c>
      <c r="D24" s="4">
        <v>0.04</v>
      </c>
    </row>
    <row r="25" spans="1:4" s="1" customFormat="1">
      <c r="A25" s="1" t="s">
        <v>45</v>
      </c>
      <c r="D25" s="15">
        <f>D22*(1+D24)^15/(D23-D24)</f>
        <v>54.028305165207499</v>
      </c>
    </row>
    <row r="27" spans="1:4" s="1" customFormat="1">
      <c r="A27" s="1" t="s">
        <v>10</v>
      </c>
    </row>
    <row r="28" spans="1:4" s="8" customFormat="1">
      <c r="A28" s="8" t="s">
        <v>12</v>
      </c>
    </row>
    <row r="29" spans="1:4">
      <c r="A29" t="s">
        <v>2</v>
      </c>
      <c r="D29" s="3">
        <v>2.04</v>
      </c>
    </row>
    <row r="30" spans="1:4">
      <c r="A30" t="s">
        <v>4</v>
      </c>
      <c r="D30" s="5">
        <v>4.4999999999999998E-2</v>
      </c>
    </row>
    <row r="31" spans="1:4">
      <c r="A31" t="s">
        <v>11</v>
      </c>
      <c r="D31" s="7">
        <v>37</v>
      </c>
    </row>
    <row r="32" spans="1:4" s="1" customFormat="1">
      <c r="A32" s="1" t="s">
        <v>3</v>
      </c>
      <c r="D32" s="16">
        <f>(D29/D31)+D30</f>
        <v>0.10013513513513514</v>
      </c>
    </row>
    <row r="34" spans="1:8" s="1" customFormat="1">
      <c r="A34" s="1" t="s">
        <v>13</v>
      </c>
    </row>
    <row r="35" spans="1:8">
      <c r="A35" t="s">
        <v>14</v>
      </c>
    </row>
    <row r="36" spans="1:8">
      <c r="A36" t="s">
        <v>15</v>
      </c>
      <c r="D36" s="3">
        <v>2.04</v>
      </c>
    </row>
    <row r="37" spans="1:8">
      <c r="A37" t="s">
        <v>16</v>
      </c>
      <c r="D37" s="7">
        <v>37</v>
      </c>
    </row>
    <row r="38" spans="1:8" s="1" customFormat="1">
      <c r="A38" s="1" t="s">
        <v>17</v>
      </c>
      <c r="D38" s="10">
        <f>D36/D37</f>
        <v>5.5135135135135134E-2</v>
      </c>
    </row>
    <row r="39" spans="1:8" s="1" customFormat="1">
      <c r="D39" s="10"/>
      <c r="G39" s="12"/>
    </row>
    <row r="40" spans="1:8">
      <c r="A40" t="s">
        <v>11</v>
      </c>
      <c r="D40" s="7">
        <f>D31</f>
        <v>37</v>
      </c>
    </row>
    <row r="41" spans="1:8">
      <c r="A41" t="s">
        <v>18</v>
      </c>
      <c r="D41" s="9">
        <f>D32</f>
        <v>0.10013513513513514</v>
      </c>
    </row>
    <row r="42" spans="1:8">
      <c r="A42" t="s">
        <v>19</v>
      </c>
      <c r="D42" s="5">
        <f>D30</f>
        <v>4.4999999999999998E-2</v>
      </c>
    </row>
    <row r="43" spans="1:8">
      <c r="A43" t="s">
        <v>20</v>
      </c>
      <c r="D43" s="6">
        <f>D29*(1+D42)/(D41-D42)</f>
        <v>38.664999999999992</v>
      </c>
      <c r="H43" s="3"/>
    </row>
    <row r="44" spans="1:8" s="1" customFormat="1">
      <c r="A44" s="1" t="s">
        <v>21</v>
      </c>
      <c r="D44" s="10">
        <f>(D43-D40)/D40</f>
        <v>4.4999999999999783E-2</v>
      </c>
      <c r="H44" s="13"/>
    </row>
    <row r="45" spans="1:8">
      <c r="H45" s="3"/>
    </row>
    <row r="46" spans="1:8" s="1" customFormat="1">
      <c r="A46" s="1" t="s">
        <v>22</v>
      </c>
      <c r="H46" s="13"/>
    </row>
    <row r="47" spans="1:8">
      <c r="A47" t="s">
        <v>23</v>
      </c>
      <c r="D47" s="3">
        <v>3.56</v>
      </c>
    </row>
    <row r="48" spans="1:8">
      <c r="A48" t="s">
        <v>24</v>
      </c>
      <c r="D48" s="6">
        <f>D47*(1-D49)</f>
        <v>3.1684000000000001</v>
      </c>
      <c r="H48" s="3"/>
    </row>
    <row r="49" spans="1:4">
      <c r="A49" t="s">
        <v>5</v>
      </c>
      <c r="D49" s="4">
        <v>0.11</v>
      </c>
    </row>
    <row r="50" spans="1:4">
      <c r="A50" t="s">
        <v>4</v>
      </c>
      <c r="D50" s="5">
        <v>3.7499999999999999E-2</v>
      </c>
    </row>
    <row r="51" spans="1:4" s="1" customFormat="1">
      <c r="A51" s="1" t="s">
        <v>6</v>
      </c>
      <c r="D51" s="15">
        <f>D48/(D49-D50)</f>
        <v>43.702068965517235</v>
      </c>
    </row>
    <row r="53" spans="1:4" s="1" customFormat="1">
      <c r="A53" s="1" t="s">
        <v>26</v>
      </c>
      <c r="D53" s="11"/>
    </row>
    <row r="54" spans="1:4">
      <c r="A54" t="s">
        <v>11</v>
      </c>
      <c r="D54" s="7">
        <v>63</v>
      </c>
    </row>
    <row r="55" spans="1:4">
      <c r="A55" t="s">
        <v>27</v>
      </c>
      <c r="D55" s="5">
        <v>0.105</v>
      </c>
    </row>
    <row r="56" spans="1:4">
      <c r="A56" t="s">
        <v>28</v>
      </c>
      <c r="D56" s="3">
        <f>D54*D55</f>
        <v>6.6149999999999993</v>
      </c>
    </row>
    <row r="57" spans="1:4" s="1" customFormat="1">
      <c r="A57" s="1" t="s">
        <v>39</v>
      </c>
      <c r="D57" s="13">
        <f>D54*D55/2</f>
        <v>3.3074999999999997</v>
      </c>
    </row>
  </sheetData>
  <pageMargins left="0.7" right="0.7" top="0.75" bottom="0.75" header="0.3" footer="0.3"/>
  <pageSetup orientation="portrait" r:id="rId1"/>
  <legacyDrawing r:id="rId2"/>
  <oleObjects>
    <oleObject progId="Equation.3" shapeId="1025" r:id="rId3"/>
    <oleObject progId="Equation.3" shapeId="1026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A12" sqref="A12:XFD12"/>
    </sheetView>
  </sheetViews>
  <sheetFormatPr defaultRowHeight="15"/>
  <sheetData>
    <row r="1" spans="1:5" s="1" customFormat="1">
      <c r="A1" s="1" t="s">
        <v>29</v>
      </c>
    </row>
    <row r="2" spans="1:5" s="1" customFormat="1">
      <c r="A2" s="1" t="s">
        <v>30</v>
      </c>
    </row>
    <row r="3" spans="1:5">
      <c r="A3" t="s">
        <v>31</v>
      </c>
      <c r="E3" s="3">
        <v>7.8</v>
      </c>
    </row>
    <row r="4" spans="1:5">
      <c r="A4" t="s">
        <v>27</v>
      </c>
      <c r="E4" s="5">
        <v>0.112</v>
      </c>
    </row>
    <row r="5" spans="1:5">
      <c r="A5" t="s">
        <v>32</v>
      </c>
      <c r="E5">
        <v>13</v>
      </c>
    </row>
    <row r="6" spans="1:5" s="1" customFormat="1">
      <c r="A6" s="1" t="s">
        <v>33</v>
      </c>
      <c r="E6" s="13">
        <f>PV(E4,13,E3)*-1</f>
        <v>52.123654107685866</v>
      </c>
    </row>
    <row r="8" spans="1:5" s="1" customFormat="1">
      <c r="A8" s="1" t="s">
        <v>34</v>
      </c>
    </row>
    <row r="9" spans="1:5" s="1" customFormat="1">
      <c r="A9" s="1" t="s">
        <v>36</v>
      </c>
    </row>
    <row r="10" spans="1:5">
      <c r="A10" t="s">
        <v>35</v>
      </c>
      <c r="E10" s="3">
        <v>3.5</v>
      </c>
    </row>
    <row r="11" spans="1:5">
      <c r="A11" t="s">
        <v>11</v>
      </c>
      <c r="E11" s="7">
        <v>85</v>
      </c>
    </row>
    <row r="12" spans="1:5" s="1" customFormat="1">
      <c r="A12" s="1" t="s">
        <v>27</v>
      </c>
      <c r="E12" s="10">
        <f>E10/E11</f>
        <v>4.1176470588235294E-2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E7" sqref="E7"/>
    </sheetView>
  </sheetViews>
  <sheetFormatPr defaultRowHeight="15"/>
  <cols>
    <col min="4" max="4" width="18.42578125" customWidth="1"/>
  </cols>
  <sheetData>
    <row r="1" spans="1:5" s="1" customFormat="1">
      <c r="A1" s="1" t="s">
        <v>37</v>
      </c>
    </row>
    <row r="2" spans="1:5" s="1" customFormat="1">
      <c r="A2" s="1" t="s">
        <v>38</v>
      </c>
    </row>
    <row r="3" spans="1:5">
      <c r="A3" t="s">
        <v>39</v>
      </c>
      <c r="E3" s="3">
        <v>1.94</v>
      </c>
    </row>
    <row r="4" spans="1:5">
      <c r="A4" t="s">
        <v>40</v>
      </c>
      <c r="E4" s="4">
        <v>0.1</v>
      </c>
    </row>
    <row r="5" spans="1:5">
      <c r="A5" t="s">
        <v>42</v>
      </c>
      <c r="E5" s="4">
        <v>0.16</v>
      </c>
    </row>
    <row r="6" spans="1:5">
      <c r="A6" t="s">
        <v>41</v>
      </c>
      <c r="E6" s="4">
        <v>0.04</v>
      </c>
    </row>
    <row r="7" spans="1:5">
      <c r="A7" t="s">
        <v>46</v>
      </c>
      <c r="E7" s="6">
        <f>E3*(1+E5)^12</f>
        <v>11.515892461152767</v>
      </c>
    </row>
    <row r="8" spans="1:5">
      <c r="A8" t="s">
        <v>43</v>
      </c>
      <c r="E8" s="14">
        <f>E7/(E4)</f>
        <v>115.15892461152767</v>
      </c>
    </row>
    <row r="9" spans="1:5" s="1" customFormat="1">
      <c r="A9" s="1" t="s">
        <v>8</v>
      </c>
      <c r="E9" s="17">
        <f>E8</f>
        <v>115.15892461152767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Q3a</vt:lpstr>
      <vt:lpstr>Q3b</vt:lpstr>
      <vt:lpstr>Q3c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</dc:creator>
  <cp:lastModifiedBy>lawrence</cp:lastModifiedBy>
  <dcterms:created xsi:type="dcterms:W3CDTF">2018-02-14T08:08:47Z</dcterms:created>
  <dcterms:modified xsi:type="dcterms:W3CDTF">2018-02-14T13:37:25Z</dcterms:modified>
</cp:coreProperties>
</file>