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7635" windowHeight="7485" firstSheet="1" activeTab="1"/>
  </bookViews>
  <sheets>
    <sheet name="a. Balance sheet problems" sheetId="1" r:id="rId1"/>
    <sheet name="b. Income Statement Problems " sheetId="2" r:id="rId2"/>
    <sheet name="c. Cash Flow Problems " sheetId="3" r:id="rId3"/>
  </sheets>
  <calcPr calcId="125725"/>
</workbook>
</file>

<file path=xl/calcChain.xml><?xml version="1.0" encoding="utf-8"?>
<calcChain xmlns="http://schemas.openxmlformats.org/spreadsheetml/2006/main">
  <c r="E34" i="3"/>
  <c r="E32"/>
  <c r="E28"/>
  <c r="E19"/>
  <c r="E6"/>
  <c r="E9" s="1"/>
  <c r="E10" s="1"/>
  <c r="D25" i="2"/>
  <c r="D24"/>
  <c r="D23"/>
  <c r="D22"/>
  <c r="D26" s="1"/>
  <c r="D29" s="1"/>
  <c r="D21"/>
  <c r="D9"/>
  <c r="D5"/>
  <c r="D31" i="1"/>
  <c r="D30"/>
  <c r="D27"/>
  <c r="D21"/>
  <c r="D19"/>
  <c r="D17"/>
  <c r="D12"/>
  <c r="D10"/>
  <c r="D11"/>
  <c r="D6"/>
  <c r="E11" i="3" l="1"/>
  <c r="D10" i="2"/>
  <c r="D11" s="1"/>
  <c r="D14" s="1"/>
  <c r="D16" s="1"/>
</calcChain>
</file>

<file path=xl/sharedStrings.xml><?xml version="1.0" encoding="utf-8"?>
<sst xmlns="http://schemas.openxmlformats.org/spreadsheetml/2006/main" count="82" uniqueCount="72">
  <si>
    <t>Net fixed assets</t>
  </si>
  <si>
    <t xml:space="preserve">Current liabilities </t>
  </si>
  <si>
    <t xml:space="preserve">Current assets </t>
  </si>
  <si>
    <t xml:space="preserve">Long term debt </t>
  </si>
  <si>
    <t>Amount ($)</t>
  </si>
  <si>
    <t xml:space="preserve">Total assets </t>
  </si>
  <si>
    <t xml:space="preserve">Networking capital </t>
  </si>
  <si>
    <t xml:space="preserve">Shareholder's Equity </t>
  </si>
  <si>
    <t>Net fixed assets (2015)</t>
  </si>
  <si>
    <t xml:space="preserve">Add depreciation </t>
  </si>
  <si>
    <t>Less net fixed assets (2014)</t>
  </si>
  <si>
    <t xml:space="preserve">Net capital spending </t>
  </si>
  <si>
    <t xml:space="preserve">Gross capital spending </t>
  </si>
  <si>
    <t xml:space="preserve">Gross fixed assets </t>
  </si>
  <si>
    <t xml:space="preserve">Less depreciation </t>
  </si>
  <si>
    <t xml:space="preserve">Total laiblities and shareholders equity </t>
  </si>
  <si>
    <t xml:space="preserve">Year </t>
  </si>
  <si>
    <t xml:space="preserve">Net working capital </t>
  </si>
  <si>
    <t>Additions to NWC</t>
  </si>
  <si>
    <t>Question 2: Building an Income Statement [LO1]</t>
  </si>
  <si>
    <t xml:space="preserve">Sales revenue </t>
  </si>
  <si>
    <t xml:space="preserve">Cost of sales </t>
  </si>
  <si>
    <t xml:space="preserve">Gross income </t>
  </si>
  <si>
    <t xml:space="preserve">Expenses: </t>
  </si>
  <si>
    <t>Depreciation</t>
  </si>
  <si>
    <t>Interest expense</t>
  </si>
  <si>
    <t xml:space="preserve">Income before tax </t>
  </si>
  <si>
    <t>Tax expense @ 35%</t>
  </si>
  <si>
    <t xml:space="preserve">Net income </t>
  </si>
  <si>
    <t xml:space="preserve">Question 3: Additions to retained earnings </t>
  </si>
  <si>
    <t xml:space="preserve">Net Income </t>
  </si>
  <si>
    <t xml:space="preserve">Less cash dividends </t>
  </si>
  <si>
    <t xml:space="preserve">Taxable income </t>
  </si>
  <si>
    <t xml:space="preserve">Question 5: Income taxes  </t>
  </si>
  <si>
    <t xml:space="preserve">Question 6: Average and marginal tax rate </t>
  </si>
  <si>
    <t xml:space="preserve">Average tax rate </t>
  </si>
  <si>
    <t>15%($50,000)</t>
  </si>
  <si>
    <t>25%($75,000 - 50,000)</t>
  </si>
  <si>
    <t>34%($100,000 - 75,000)</t>
  </si>
  <si>
    <t>39%(200,000-100,000)</t>
  </si>
  <si>
    <t>34%(267,000 - 200,000)</t>
  </si>
  <si>
    <t xml:space="preserve">Income taxes </t>
  </si>
  <si>
    <t>Marginal tax rate (from table 2.3)</t>
  </si>
  <si>
    <t>Earnings before interest and tax</t>
  </si>
  <si>
    <t xml:space="preserve">Interest </t>
  </si>
  <si>
    <t xml:space="preserve">Earnings before tax </t>
  </si>
  <si>
    <t>Tax (35%)</t>
  </si>
  <si>
    <t xml:space="preserve">Operating cash flow </t>
  </si>
  <si>
    <t xml:space="preserve">Depreciation </t>
  </si>
  <si>
    <t xml:space="preserve">Question 7: Operating Cash Flow </t>
  </si>
  <si>
    <t xml:space="preserve">Question 10: Cash Flow to Creditors </t>
  </si>
  <si>
    <t xml:space="preserve">Operating cash flow = EBIT - Taxes + Non-cash expenses </t>
  </si>
  <si>
    <t xml:space="preserve">Interest expense </t>
  </si>
  <si>
    <t xml:space="preserve">2015 Long term debt </t>
  </si>
  <si>
    <t xml:space="preserve">2014 Long term debt </t>
  </si>
  <si>
    <t xml:space="preserve">Cash flow to creditors </t>
  </si>
  <si>
    <t xml:space="preserve">Cash flow to creditors = interest expense - Ending long term debt + Beginning long term debt </t>
  </si>
  <si>
    <t xml:space="preserve">Question 11: Cash flow to stockholders </t>
  </si>
  <si>
    <t>Common stock account 2015</t>
  </si>
  <si>
    <t xml:space="preserve">Common stock account 2014 </t>
  </si>
  <si>
    <t xml:space="preserve">New stock issues </t>
  </si>
  <si>
    <t xml:space="preserve">Paid in surplus account 2015 </t>
  </si>
  <si>
    <t xml:space="preserve">Paid in surplus account 2014 </t>
  </si>
  <si>
    <t>Cash flow to stockholders = (Dividends paid - New stock issues + Repurchsed shares)</t>
  </si>
  <si>
    <t xml:space="preserve">Dividends paid 2015 </t>
  </si>
  <si>
    <t xml:space="preserve">Repurchased shares </t>
  </si>
  <si>
    <t xml:space="preserve">Cash flow to stockholders </t>
  </si>
  <si>
    <t xml:space="preserve">Question 8: Net capital spending </t>
  </si>
  <si>
    <t xml:space="preserve">Question 1: Balance sheet </t>
  </si>
  <si>
    <t xml:space="preserve">Total assets = Total liablities + Equity </t>
  </si>
  <si>
    <t xml:space="preserve">Question 9: Additions to net working capital  </t>
  </si>
  <si>
    <t xml:space="preserve">Additions to retained earnings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</si>
</sst>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3" fontId="0" fillId="0" borderId="0" xfId="0" applyNumberFormat="1"/>
    <xf numFmtId="3" fontId="3" fillId="0" borderId="0" xfId="0" applyNumberFormat="1" applyFont="1"/>
    <xf numFmtId="3" fontId="4" fillId="0" borderId="0" xfId="0" applyNumberFormat="1" applyFont="1"/>
    <xf numFmtId="3" fontId="0" fillId="0" borderId="0" xfId="0" applyNumberFormat="1" applyFont="1"/>
    <xf numFmtId="0" fontId="0" fillId="0" borderId="0" xfId="0" applyFont="1"/>
    <xf numFmtId="3" fontId="2" fillId="0" borderId="0" xfId="0" applyNumberFormat="1" applyFont="1"/>
    <xf numFmtId="0" fontId="3" fillId="0" borderId="0" xfId="0" applyFont="1"/>
    <xf numFmtId="3" fontId="6" fillId="0" borderId="0" xfId="0" applyNumberFormat="1" applyFont="1"/>
    <xf numFmtId="10" fontId="0" fillId="0" borderId="0" xfId="1" applyNumberFormat="1" applyFont="1"/>
    <xf numFmtId="9" fontId="0" fillId="0" borderId="0" xfId="0" applyNumberFormat="1" applyFont="1"/>
    <xf numFmtId="3" fontId="5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topLeftCell="A19" workbookViewId="0">
      <selection activeCell="C34" sqref="C34"/>
    </sheetView>
  </sheetViews>
  <sheetFormatPr defaultRowHeight="15"/>
  <cols>
    <col min="3" max="3" width="17.42578125" customWidth="1"/>
  </cols>
  <sheetData>
    <row r="1" spans="1:4">
      <c r="A1" s="1" t="s">
        <v>68</v>
      </c>
    </row>
    <row r="2" spans="1:4" s="6" customFormat="1">
      <c r="A2" s="6" t="s">
        <v>69</v>
      </c>
    </row>
    <row r="3" spans="1:4">
      <c r="A3" s="1"/>
      <c r="D3" t="s">
        <v>4</v>
      </c>
    </row>
    <row r="4" spans="1:4">
      <c r="A4" t="s">
        <v>0</v>
      </c>
      <c r="D4" s="2">
        <v>24900</v>
      </c>
    </row>
    <row r="5" spans="1:4">
      <c r="A5" t="s">
        <v>2</v>
      </c>
      <c r="D5" s="3">
        <v>5300</v>
      </c>
    </row>
    <row r="6" spans="1:4">
      <c r="A6" t="s">
        <v>5</v>
      </c>
      <c r="D6" s="4">
        <f>D4+D5</f>
        <v>30200</v>
      </c>
    </row>
    <row r="7" spans="1:4">
      <c r="D7" s="2"/>
    </row>
    <row r="8" spans="1:4">
      <c r="A8" t="s">
        <v>1</v>
      </c>
      <c r="D8" s="2">
        <v>4600</v>
      </c>
    </row>
    <row r="9" spans="1:4">
      <c r="A9" t="s">
        <v>3</v>
      </c>
      <c r="D9" s="2">
        <v>10300</v>
      </c>
    </row>
    <row r="10" spans="1:4" s="1" customFormat="1">
      <c r="A10" s="1" t="s">
        <v>7</v>
      </c>
      <c r="D10" s="12">
        <f>D11-D9-D8</f>
        <v>15300</v>
      </c>
    </row>
    <row r="11" spans="1:4">
      <c r="A11" t="s">
        <v>15</v>
      </c>
      <c r="D11" s="4">
        <f>D6</f>
        <v>30200</v>
      </c>
    </row>
    <row r="12" spans="1:4" s="1" customFormat="1">
      <c r="A12" s="1" t="s">
        <v>6</v>
      </c>
      <c r="D12" s="7">
        <f>D5-D8</f>
        <v>700</v>
      </c>
    </row>
    <row r="13" spans="1:4">
      <c r="D13" s="2"/>
    </row>
    <row r="14" spans="1:4" s="1" customFormat="1">
      <c r="A14" s="1" t="s">
        <v>67</v>
      </c>
    </row>
    <row r="15" spans="1:4">
      <c r="A15" t="s">
        <v>8</v>
      </c>
      <c r="D15" s="2">
        <v>3500000</v>
      </c>
    </row>
    <row r="16" spans="1:4">
      <c r="A16" t="s">
        <v>9</v>
      </c>
      <c r="D16" s="3">
        <v>328000</v>
      </c>
    </row>
    <row r="17" spans="1:4">
      <c r="A17" t="s">
        <v>13</v>
      </c>
      <c r="D17" s="2">
        <f>D15+D16</f>
        <v>3828000</v>
      </c>
    </row>
    <row r="18" spans="1:4">
      <c r="A18" t="s">
        <v>10</v>
      </c>
      <c r="D18" s="3">
        <v>2700000</v>
      </c>
    </row>
    <row r="19" spans="1:4">
      <c r="A19" t="s">
        <v>12</v>
      </c>
      <c r="D19" s="5">
        <f>D17-D18</f>
        <v>1128000</v>
      </c>
    </row>
    <row r="20" spans="1:4">
      <c r="A20" t="s">
        <v>14</v>
      </c>
      <c r="D20" s="3">
        <v>328000</v>
      </c>
    </row>
    <row r="21" spans="1:4" s="1" customFormat="1">
      <c r="A21" s="1" t="s">
        <v>11</v>
      </c>
      <c r="D21" s="9">
        <f>D19-D20</f>
        <v>800000</v>
      </c>
    </row>
    <row r="22" spans="1:4">
      <c r="D22" s="4"/>
    </row>
    <row r="23" spans="1:4" s="1" customFormat="1">
      <c r="A23" s="1" t="s">
        <v>70</v>
      </c>
    </row>
    <row r="24" spans="1:4">
      <c r="A24" t="s">
        <v>16</v>
      </c>
    </row>
    <row r="25" spans="1:4">
      <c r="A25">
        <v>2104</v>
      </c>
      <c r="B25" t="s">
        <v>2</v>
      </c>
      <c r="D25" s="2">
        <v>4630</v>
      </c>
    </row>
    <row r="26" spans="1:4">
      <c r="B26" t="s">
        <v>1</v>
      </c>
      <c r="D26" s="3">
        <v>2190</v>
      </c>
    </row>
    <row r="27" spans="1:4">
      <c r="B27" t="s">
        <v>17</v>
      </c>
      <c r="D27" s="4">
        <f>D25-D26</f>
        <v>2440</v>
      </c>
    </row>
    <row r="28" spans="1:4">
      <c r="A28">
        <v>2015</v>
      </c>
      <c r="B28" t="s">
        <v>2</v>
      </c>
      <c r="D28" s="2">
        <v>5180</v>
      </c>
    </row>
    <row r="29" spans="1:4">
      <c r="B29" t="s">
        <v>1</v>
      </c>
      <c r="D29" s="3">
        <v>2830</v>
      </c>
    </row>
    <row r="30" spans="1:4">
      <c r="D30" s="4">
        <f>D28-D29</f>
        <v>2350</v>
      </c>
    </row>
    <row r="31" spans="1:4" s="1" customFormat="1">
      <c r="B31" s="1" t="s">
        <v>18</v>
      </c>
      <c r="D31" s="7">
        <f>D30-D27</f>
        <v>-90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0"/>
  <sheetViews>
    <sheetView tabSelected="1" topLeftCell="A11" workbookViewId="0">
      <selection activeCell="F28" sqref="F28"/>
    </sheetView>
  </sheetViews>
  <sheetFormatPr defaultRowHeight="15"/>
  <cols>
    <col min="3" max="3" width="12.42578125" customWidth="1"/>
  </cols>
  <sheetData>
    <row r="1" spans="1:4" s="1" customFormat="1">
      <c r="A1" s="1" t="s">
        <v>19</v>
      </c>
    </row>
    <row r="2" spans="1:4" s="6" customFormat="1">
      <c r="D2" s="6" t="s">
        <v>4</v>
      </c>
    </row>
    <row r="3" spans="1:4">
      <c r="A3" t="s">
        <v>20</v>
      </c>
      <c r="D3" s="2">
        <v>817000</v>
      </c>
    </row>
    <row r="4" spans="1:4">
      <c r="A4" t="s">
        <v>21</v>
      </c>
      <c r="D4" s="3">
        <v>343000</v>
      </c>
    </row>
    <row r="5" spans="1:4" s="6" customFormat="1">
      <c r="A5" s="6" t="s">
        <v>22</v>
      </c>
      <c r="D5" s="5">
        <f>D3-D4</f>
        <v>474000</v>
      </c>
    </row>
    <row r="6" spans="1:4" s="1" customFormat="1">
      <c r="A6" s="1" t="s">
        <v>23</v>
      </c>
    </row>
    <row r="7" spans="1:4">
      <c r="A7" t="s">
        <v>24</v>
      </c>
      <c r="D7" s="2">
        <v>51000</v>
      </c>
    </row>
    <row r="8" spans="1:4">
      <c r="A8" t="s">
        <v>25</v>
      </c>
      <c r="D8" s="3">
        <v>38000</v>
      </c>
    </row>
    <row r="9" spans="1:4" s="6" customFormat="1">
      <c r="A9" s="6" t="s">
        <v>26</v>
      </c>
      <c r="D9" s="5">
        <f>D5-D7-D8</f>
        <v>385000</v>
      </c>
    </row>
    <row r="10" spans="1:4">
      <c r="A10" s="6" t="s">
        <v>27</v>
      </c>
      <c r="D10" s="8">
        <f>35%*D9</f>
        <v>134750</v>
      </c>
    </row>
    <row r="11" spans="1:4" s="1" customFormat="1">
      <c r="A11" s="1" t="s">
        <v>28</v>
      </c>
      <c r="D11" s="9">
        <f>D9-D10</f>
        <v>250250</v>
      </c>
    </row>
    <row r="13" spans="1:4" s="1" customFormat="1">
      <c r="A13" s="1" t="s">
        <v>29</v>
      </c>
    </row>
    <row r="14" spans="1:4">
      <c r="A14" t="s">
        <v>30</v>
      </c>
      <c r="D14" s="2">
        <f>D11</f>
        <v>250250</v>
      </c>
    </row>
    <row r="15" spans="1:4">
      <c r="A15" t="s">
        <v>31</v>
      </c>
      <c r="D15" s="3">
        <v>95000</v>
      </c>
    </row>
    <row r="16" spans="1:4" s="1" customFormat="1">
      <c r="A16" s="1" t="s">
        <v>71</v>
      </c>
      <c r="D16" s="9">
        <f>D14-D15</f>
        <v>155250</v>
      </c>
    </row>
    <row r="18" spans="1:4" s="1" customFormat="1">
      <c r="A18" s="1" t="s">
        <v>33</v>
      </c>
    </row>
    <row r="19" spans="1:4">
      <c r="A19" t="s">
        <v>32</v>
      </c>
      <c r="D19" s="2">
        <v>267000</v>
      </c>
    </row>
    <row r="20" spans="1:4">
      <c r="D20" s="2"/>
    </row>
    <row r="21" spans="1:4" s="6" customFormat="1">
      <c r="A21" t="s">
        <v>36</v>
      </c>
      <c r="D21" s="5">
        <f>15%*50000</f>
        <v>7500</v>
      </c>
    </row>
    <row r="22" spans="1:4" s="6" customFormat="1">
      <c r="A22" t="s">
        <v>37</v>
      </c>
      <c r="D22" s="5">
        <f>25%*25000</f>
        <v>6250</v>
      </c>
    </row>
    <row r="23" spans="1:4" s="6" customFormat="1">
      <c r="A23" t="s">
        <v>38</v>
      </c>
      <c r="D23" s="5">
        <f>34%*25000</f>
        <v>8500</v>
      </c>
    </row>
    <row r="24" spans="1:4" s="6" customFormat="1">
      <c r="A24" t="s">
        <v>39</v>
      </c>
      <c r="D24" s="5">
        <f>39%*100000</f>
        <v>39000</v>
      </c>
    </row>
    <row r="25" spans="1:4" s="6" customFormat="1">
      <c r="A25" t="s">
        <v>40</v>
      </c>
      <c r="D25" s="3">
        <f>34%*67000</f>
        <v>22780</v>
      </c>
    </row>
    <row r="26" spans="1:4" s="1" customFormat="1">
      <c r="A26" s="1" t="s">
        <v>41</v>
      </c>
      <c r="D26" s="9">
        <f>SUM(D21:D25)</f>
        <v>84030</v>
      </c>
    </row>
    <row r="28" spans="1:4">
      <c r="A28" s="1" t="s">
        <v>34</v>
      </c>
    </row>
    <row r="29" spans="1:4">
      <c r="A29" t="s">
        <v>35</v>
      </c>
      <c r="D29" s="10">
        <f>D26/D19</f>
        <v>0.31471910112359552</v>
      </c>
    </row>
    <row r="30" spans="1:4" s="6" customFormat="1">
      <c r="A30" t="s">
        <v>42</v>
      </c>
      <c r="D30" s="11">
        <v>0.39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4"/>
  <sheetViews>
    <sheetView topLeftCell="A12" workbookViewId="0">
      <selection activeCell="A34" sqref="A34:XFD34"/>
    </sheetView>
  </sheetViews>
  <sheetFormatPr defaultRowHeight="15"/>
  <sheetData>
    <row r="1" spans="1:5" s="1" customFormat="1">
      <c r="A1" s="1" t="s">
        <v>49</v>
      </c>
    </row>
    <row r="2" spans="1:5">
      <c r="A2" t="s">
        <v>51</v>
      </c>
    </row>
    <row r="3" spans="1:5">
      <c r="E3" t="s">
        <v>4</v>
      </c>
    </row>
    <row r="4" spans="1:5">
      <c r="A4" t="s">
        <v>20</v>
      </c>
      <c r="E4" s="2">
        <v>43800</v>
      </c>
    </row>
    <row r="5" spans="1:5">
      <c r="A5" t="s">
        <v>21</v>
      </c>
      <c r="C5" s="2"/>
      <c r="E5" s="3">
        <v>22700</v>
      </c>
    </row>
    <row r="6" spans="1:5">
      <c r="A6" t="s">
        <v>43</v>
      </c>
      <c r="E6" s="2">
        <f>E4-E5</f>
        <v>21100</v>
      </c>
    </row>
    <row r="7" spans="1:5">
      <c r="A7" t="s">
        <v>48</v>
      </c>
      <c r="E7" s="2">
        <v>2100</v>
      </c>
    </row>
    <row r="8" spans="1:5">
      <c r="A8" t="s">
        <v>44</v>
      </c>
      <c r="E8" s="3">
        <v>1600</v>
      </c>
    </row>
    <row r="9" spans="1:5">
      <c r="A9" t="s">
        <v>45</v>
      </c>
      <c r="E9" s="2">
        <f>E6-E7-E8</f>
        <v>17400</v>
      </c>
    </row>
    <row r="10" spans="1:5">
      <c r="A10" t="s">
        <v>46</v>
      </c>
      <c r="E10" s="2">
        <f>35%*E9</f>
        <v>6090</v>
      </c>
    </row>
    <row r="11" spans="1:5" s="1" customFormat="1">
      <c r="A11" s="1" t="s">
        <v>47</v>
      </c>
      <c r="E11" s="9">
        <f>E6-E10+E7</f>
        <v>17110</v>
      </c>
    </row>
    <row r="12" spans="1:5">
      <c r="E12" s="2"/>
    </row>
    <row r="13" spans="1:5" s="1" customFormat="1">
      <c r="A13" s="1" t="s">
        <v>50</v>
      </c>
    </row>
    <row r="14" spans="1:5">
      <c r="A14" t="s">
        <v>56</v>
      </c>
    </row>
    <row r="15" spans="1:5">
      <c r="E15" t="s">
        <v>4</v>
      </c>
    </row>
    <row r="16" spans="1:5">
      <c r="A16" t="s">
        <v>52</v>
      </c>
      <c r="E16" s="2">
        <v>235000</v>
      </c>
    </row>
    <row r="17" spans="1:5">
      <c r="A17" t="s">
        <v>53</v>
      </c>
      <c r="E17" s="2">
        <v>2280000</v>
      </c>
    </row>
    <row r="18" spans="1:5">
      <c r="A18" t="s">
        <v>54</v>
      </c>
      <c r="E18" s="2">
        <v>1950000</v>
      </c>
    </row>
    <row r="19" spans="1:5" s="1" customFormat="1">
      <c r="A19" s="1" t="s">
        <v>55</v>
      </c>
      <c r="E19" s="7">
        <f>E16-E17+E18</f>
        <v>-95000</v>
      </c>
    </row>
    <row r="20" spans="1:5">
      <c r="E20" s="2"/>
    </row>
    <row r="21" spans="1:5" s="1" customFormat="1">
      <c r="A21" s="1" t="s">
        <v>57</v>
      </c>
    </row>
    <row r="22" spans="1:5">
      <c r="A22" t="s">
        <v>63</v>
      </c>
    </row>
    <row r="23" spans="1:5">
      <c r="E23" t="s">
        <v>4</v>
      </c>
    </row>
    <row r="24" spans="1:5">
      <c r="A24" t="s">
        <v>64</v>
      </c>
      <c r="E24" s="2">
        <v>565000</v>
      </c>
    </row>
    <row r="25" spans="1:5">
      <c r="E25" s="2"/>
    </row>
    <row r="26" spans="1:5" s="6" customFormat="1">
      <c r="A26" s="6" t="s">
        <v>58</v>
      </c>
      <c r="E26" s="5">
        <v>825000</v>
      </c>
    </row>
    <row r="27" spans="1:5">
      <c r="A27" t="s">
        <v>59</v>
      </c>
      <c r="E27" s="3">
        <v>670000</v>
      </c>
    </row>
    <row r="28" spans="1:5">
      <c r="A28" t="s">
        <v>60</v>
      </c>
      <c r="E28" s="4">
        <f>E26-E27</f>
        <v>155000</v>
      </c>
    </row>
    <row r="30" spans="1:5">
      <c r="A30" t="s">
        <v>61</v>
      </c>
      <c r="E30" s="2">
        <v>4400000</v>
      </c>
    </row>
    <row r="31" spans="1:5">
      <c r="A31" t="s">
        <v>62</v>
      </c>
      <c r="E31" s="3">
        <v>4100000</v>
      </c>
    </row>
    <row r="32" spans="1:5">
      <c r="A32" t="s">
        <v>65</v>
      </c>
      <c r="E32" s="4">
        <f>E30-E31</f>
        <v>300000</v>
      </c>
    </row>
    <row r="34" spans="1:5" s="1" customFormat="1">
      <c r="A34" s="1" t="s">
        <v>66</v>
      </c>
      <c r="E34" s="9">
        <f>E24-E28+E32</f>
        <v>710000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a. Balance sheet problems</vt:lpstr>
      <vt:lpstr>b. Income Statement Problems </vt:lpstr>
      <vt:lpstr>c. Cash Flow Problems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</dc:creator>
  <cp:lastModifiedBy>lawrence</cp:lastModifiedBy>
  <dcterms:created xsi:type="dcterms:W3CDTF">2018-01-18T15:10:44Z</dcterms:created>
  <dcterms:modified xsi:type="dcterms:W3CDTF">2018-01-19T04:19:09Z</dcterms:modified>
</cp:coreProperties>
</file>