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5315" windowHeight="799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E139" i="1"/>
  <c r="E138"/>
  <c r="E137"/>
  <c r="E136"/>
  <c r="E135"/>
  <c r="E133"/>
  <c r="E132"/>
  <c r="E131"/>
  <c r="E130"/>
  <c r="E127"/>
  <c r="E128"/>
  <c r="E129"/>
  <c r="D122"/>
  <c r="D117"/>
  <c r="D115"/>
  <c r="D112"/>
  <c r="D107"/>
  <c r="D106"/>
  <c r="D103"/>
  <c r="D102"/>
  <c r="D100"/>
  <c r="D97"/>
  <c r="E44" l="1"/>
  <c r="E47" s="1"/>
  <c r="E21"/>
  <c r="F90"/>
  <c r="F89"/>
  <c r="F87"/>
  <c r="F86"/>
  <c r="F84"/>
  <c r="F83"/>
  <c r="F82"/>
  <c r="G73"/>
  <c r="G74"/>
  <c r="G76"/>
  <c r="G77"/>
  <c r="G69"/>
  <c r="G70"/>
  <c r="G71"/>
  <c r="E69"/>
  <c r="E70"/>
  <c r="E71"/>
  <c r="E73"/>
  <c r="E74"/>
  <c r="E76"/>
  <c r="E77"/>
  <c r="D64"/>
  <c r="E54"/>
  <c r="E55" s="1"/>
  <c r="E34"/>
  <c r="E27"/>
  <c r="D10"/>
  <c r="D6"/>
  <c r="E28" l="1"/>
  <c r="E35" s="1"/>
</calcChain>
</file>

<file path=xl/sharedStrings.xml><?xml version="1.0" encoding="utf-8"?>
<sst xmlns="http://schemas.openxmlformats.org/spreadsheetml/2006/main" count="127" uniqueCount="96">
  <si>
    <t xml:space="preserve">Chapter 3 </t>
  </si>
  <si>
    <t>Question 3</t>
  </si>
  <si>
    <t xml:space="preserve">Question 5 </t>
  </si>
  <si>
    <t xml:space="preserve">Question 7 </t>
  </si>
  <si>
    <t>Question 9</t>
  </si>
  <si>
    <t xml:space="preserve">Chapter 4 </t>
  </si>
  <si>
    <t>Question 2</t>
  </si>
  <si>
    <t xml:space="preserve">Question 3 </t>
  </si>
  <si>
    <t xml:space="preserve">Question 11 </t>
  </si>
  <si>
    <t>Amount ($ 000)</t>
  </si>
  <si>
    <t xml:space="preserve">Gross sales </t>
  </si>
  <si>
    <t xml:space="preserve">Net sales </t>
  </si>
  <si>
    <t xml:space="preserve">Returns and allowances </t>
  </si>
  <si>
    <t xml:space="preserve">Gross Profit </t>
  </si>
  <si>
    <t xml:space="preserve">Cost of goods sold </t>
  </si>
  <si>
    <t xml:space="preserve">Statement of Financial Position for Humperdinck Family </t>
  </si>
  <si>
    <t xml:space="preserve">Non- current assets </t>
  </si>
  <si>
    <t xml:space="preserve">Residence </t>
  </si>
  <si>
    <t xml:space="preserve">Automobile </t>
  </si>
  <si>
    <t xml:space="preserve">Furniture, clothing and Jewerly </t>
  </si>
  <si>
    <t xml:space="preserve">Total non-current assets </t>
  </si>
  <si>
    <t xml:space="preserve">Current assets </t>
  </si>
  <si>
    <t xml:space="preserve">Cash </t>
  </si>
  <si>
    <t xml:space="preserve">Checking account </t>
  </si>
  <si>
    <t xml:space="preserve">Total current assets </t>
  </si>
  <si>
    <t xml:space="preserve">Liabilities </t>
  </si>
  <si>
    <t xml:space="preserve">Student loan balance </t>
  </si>
  <si>
    <t xml:space="preserve">Automobile loan balance </t>
  </si>
  <si>
    <t xml:space="preserve">Credit card balance </t>
  </si>
  <si>
    <t xml:space="preserve">Mortgage loan balance </t>
  </si>
  <si>
    <t xml:space="preserve">Total liabilities </t>
  </si>
  <si>
    <t xml:space="preserve">Stocks and bonds </t>
  </si>
  <si>
    <t xml:space="preserve">401 (k) retirement account </t>
  </si>
  <si>
    <t xml:space="preserve">Total assets </t>
  </si>
  <si>
    <t xml:space="preserve">Balance Sheet for George as of December, 31, 2008 </t>
  </si>
  <si>
    <t xml:space="preserve">Pizza ovens </t>
  </si>
  <si>
    <t xml:space="preserve">Furniture </t>
  </si>
  <si>
    <t xml:space="preserve">Non current assets </t>
  </si>
  <si>
    <t xml:space="preserve">Total non current assets </t>
  </si>
  <si>
    <t xml:space="preserve">Accounts payable </t>
  </si>
  <si>
    <t xml:space="preserve">Notes payable </t>
  </si>
  <si>
    <t xml:space="preserve">Wages payable </t>
  </si>
  <si>
    <t xml:space="preserve">Taxes payable </t>
  </si>
  <si>
    <t xml:space="preserve">Equipment loan </t>
  </si>
  <si>
    <t xml:space="preserve">Cash balance </t>
  </si>
  <si>
    <t xml:space="preserve">Opening cash balance </t>
  </si>
  <si>
    <t xml:space="preserve">Cash receipts </t>
  </si>
  <si>
    <t xml:space="preserve">Cash payments </t>
  </si>
  <si>
    <t xml:space="preserve">Category </t>
  </si>
  <si>
    <t xml:space="preserve">Total fixed assets </t>
  </si>
  <si>
    <t xml:space="preserve">Current liabilities </t>
  </si>
  <si>
    <t xml:space="preserve">Long term debt </t>
  </si>
  <si>
    <t xml:space="preserve">Owner's equity </t>
  </si>
  <si>
    <t xml:space="preserve">Total liabilities &amp; owner's equity </t>
  </si>
  <si>
    <t xml:space="preserve">Vertical Analysis 2007 </t>
  </si>
  <si>
    <t xml:space="preserve">Vertical Analysis 2008 </t>
  </si>
  <si>
    <t xml:space="preserve">Horizontal Analysis </t>
  </si>
  <si>
    <t>a. Current ratio</t>
  </si>
  <si>
    <t xml:space="preserve">Quick ratio </t>
  </si>
  <si>
    <t xml:space="preserve">b. Invetnory turnover ratio </t>
  </si>
  <si>
    <t xml:space="preserve">c. Debt to equity ratio </t>
  </si>
  <si>
    <t xml:space="preserve">Debt to total assets ratio </t>
  </si>
  <si>
    <t xml:space="preserve">Operating profit margin ratio </t>
  </si>
  <si>
    <t xml:space="preserve">d. Vertical analysis of the income statement </t>
  </si>
  <si>
    <t>Savings account 1</t>
  </si>
  <si>
    <t>Savings account 2</t>
  </si>
  <si>
    <t xml:space="preserve">Net worth </t>
  </si>
  <si>
    <t xml:space="preserve">Accumulated depreciation </t>
  </si>
  <si>
    <t xml:space="preserve">Current cash balance </t>
  </si>
  <si>
    <t xml:space="preserve">The analysis indicates that curent assets and owner's equity increased from year 2007 to year 2008 indicating the firms ability to maximize the shareholders investment. On the other hand the current liabilities and total fixed assets reduced. The reduction in the current liabilities implies a healthy liquidity position while a drop in the fixed assets value implies depreciation or sale of the assets. </t>
  </si>
  <si>
    <t xml:space="preserve">The horizontal analysis indicates the actual increase or decreases between the two years in actual value of the balance sheet items. </t>
  </si>
  <si>
    <t>George Pizzeria has a problem with his current balance sheet since the liabilities exceeds the assets. This happens when a person incurs more debt than what than the value of the total assets and consequently have challenges in settling the obligations such as accounts payables, loans and creditors.</t>
  </si>
  <si>
    <t xml:space="preserve">Current ratio </t>
  </si>
  <si>
    <t xml:space="preserve">Inventory </t>
  </si>
  <si>
    <t xml:space="preserve">Inventory turnover ratio </t>
  </si>
  <si>
    <t>Total liabilities</t>
  </si>
  <si>
    <t xml:space="preserve">Shareholders' equity </t>
  </si>
  <si>
    <t>Debt to equity ratio</t>
  </si>
  <si>
    <t>Debt to total assets ratio</t>
  </si>
  <si>
    <t xml:space="preserve">Operating income </t>
  </si>
  <si>
    <t>Operating profit margin ratio</t>
  </si>
  <si>
    <t xml:space="preserve">Revenues </t>
  </si>
  <si>
    <t xml:space="preserve">Retail sales </t>
  </si>
  <si>
    <t xml:space="preserve">Wholesale sales </t>
  </si>
  <si>
    <t xml:space="preserve">Total revenues </t>
  </si>
  <si>
    <t xml:space="preserve">Cost of sales </t>
  </si>
  <si>
    <t xml:space="preserve">Gross profit </t>
  </si>
  <si>
    <t xml:space="preserve">Total operating expenses </t>
  </si>
  <si>
    <t xml:space="preserve">Operating profit </t>
  </si>
  <si>
    <t xml:space="preserve">Other income/ expenses </t>
  </si>
  <si>
    <t xml:space="preserve">Interest income </t>
  </si>
  <si>
    <t xml:space="preserve">Interest expense </t>
  </si>
  <si>
    <t xml:space="preserve">Depreciation - Store equipment </t>
  </si>
  <si>
    <t>Total other income/expense</t>
  </si>
  <si>
    <t xml:space="preserve">Net profit </t>
  </si>
  <si>
    <t xml:space="preserve">Amount </t>
  </si>
</sst>
</file>

<file path=xl/styles.xml><?xml version="1.0" encoding="utf-8"?>
<styleSheet xmlns="http://schemas.openxmlformats.org/spreadsheetml/2006/main">
  <numFmts count="1">
    <numFmt numFmtId="6" formatCode="&quot;$&quot;#,##0_);[Red]\(&quot;$&quot;#,##0\)"/>
  </numFmts>
  <fonts count="3">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5">
    <xf numFmtId="0" fontId="0" fillId="0" borderId="0" xfId="0"/>
    <xf numFmtId="0" fontId="2" fillId="0" borderId="0" xfId="0" applyFont="1"/>
    <xf numFmtId="6" fontId="0" fillId="0" borderId="0" xfId="0" applyNumberFormat="1"/>
    <xf numFmtId="0" fontId="0" fillId="0" borderId="0" xfId="0" applyFont="1"/>
    <xf numFmtId="3" fontId="0" fillId="0" borderId="0" xfId="0" applyNumberFormat="1"/>
    <xf numFmtId="9" fontId="0" fillId="0" borderId="0" xfId="1" applyFont="1"/>
    <xf numFmtId="6" fontId="2" fillId="0" borderId="0" xfId="0" applyNumberFormat="1" applyFont="1"/>
    <xf numFmtId="9" fontId="2" fillId="0" borderId="0" xfId="1" applyFont="1"/>
    <xf numFmtId="3" fontId="2" fillId="0" borderId="0" xfId="0" applyNumberFormat="1" applyFont="1"/>
    <xf numFmtId="6" fontId="0" fillId="0" borderId="0" xfId="0" applyNumberFormat="1" applyFont="1"/>
    <xf numFmtId="9" fontId="1" fillId="0" borderId="0" xfId="1" applyFont="1"/>
    <xf numFmtId="2" fontId="0" fillId="0" borderId="0" xfId="0" applyNumberFormat="1"/>
    <xf numFmtId="10" fontId="0" fillId="0" borderId="0" xfId="1" applyNumberFormat="1" applyFont="1"/>
    <xf numFmtId="9" fontId="0" fillId="0" borderId="0" xfId="1" applyNumberFormat="1" applyFont="1"/>
    <xf numFmtId="10" fontId="2" fillId="0" borderId="0" xfId="1" applyNumberFormat="1" applyFont="1"/>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39"/>
  <sheetViews>
    <sheetView tabSelected="1" workbookViewId="0">
      <selection activeCell="C143" sqref="C143"/>
    </sheetView>
  </sheetViews>
  <sheetFormatPr defaultRowHeight="15"/>
  <cols>
    <col min="3" max="3" width="15.28515625" customWidth="1"/>
    <col min="4" max="4" width="14.140625" customWidth="1"/>
    <col min="5" max="5" width="20" customWidth="1"/>
    <col min="6" max="6" width="11.85546875" bestFit="1" customWidth="1"/>
    <col min="7" max="7" width="20.140625" customWidth="1"/>
  </cols>
  <sheetData>
    <row r="1" spans="1:5" s="1" customFormat="1">
      <c r="A1" s="1" t="s">
        <v>0</v>
      </c>
    </row>
    <row r="2" spans="1:5" s="1" customFormat="1">
      <c r="A2" s="1" t="s">
        <v>1</v>
      </c>
    </row>
    <row r="3" spans="1:5">
      <c r="D3" t="s">
        <v>9</v>
      </c>
    </row>
    <row r="4" spans="1:5">
      <c r="A4" t="s">
        <v>10</v>
      </c>
      <c r="D4">
        <v>700</v>
      </c>
    </row>
    <row r="5" spans="1:5">
      <c r="A5" t="s">
        <v>11</v>
      </c>
      <c r="D5">
        <v>696</v>
      </c>
    </row>
    <row r="6" spans="1:5" s="1" customFormat="1">
      <c r="A6" s="1" t="s">
        <v>12</v>
      </c>
      <c r="D6" s="1">
        <f>D4-D5</f>
        <v>4</v>
      </c>
    </row>
    <row r="8" spans="1:5">
      <c r="A8" t="s">
        <v>11</v>
      </c>
      <c r="D8">
        <v>696</v>
      </c>
    </row>
    <row r="9" spans="1:5">
      <c r="A9" t="s">
        <v>13</v>
      </c>
      <c r="D9">
        <v>448</v>
      </c>
    </row>
    <row r="10" spans="1:5" s="1" customFormat="1">
      <c r="A10" s="1" t="s">
        <v>14</v>
      </c>
      <c r="D10" s="1">
        <f>D8-D9</f>
        <v>248</v>
      </c>
    </row>
    <row r="12" spans="1:5" s="1" customFormat="1">
      <c r="A12" s="1" t="s">
        <v>2</v>
      </c>
    </row>
    <row r="13" spans="1:5">
      <c r="A13" t="s">
        <v>15</v>
      </c>
    </row>
    <row r="14" spans="1:5">
      <c r="D14" t="s">
        <v>9</v>
      </c>
      <c r="E14" t="s">
        <v>9</v>
      </c>
    </row>
    <row r="15" spans="1:5" s="1" customFormat="1">
      <c r="A15" s="1" t="s">
        <v>16</v>
      </c>
    </row>
    <row r="16" spans="1:5">
      <c r="A16" t="s">
        <v>17</v>
      </c>
      <c r="D16">
        <v>110</v>
      </c>
    </row>
    <row r="17" spans="1:5">
      <c r="A17" t="s">
        <v>18</v>
      </c>
      <c r="D17">
        <v>12</v>
      </c>
    </row>
    <row r="18" spans="1:5">
      <c r="A18" t="s">
        <v>31</v>
      </c>
      <c r="D18">
        <v>2.6</v>
      </c>
    </row>
    <row r="19" spans="1:5">
      <c r="A19" t="s">
        <v>19</v>
      </c>
      <c r="D19">
        <v>8</v>
      </c>
    </row>
    <row r="20" spans="1:5">
      <c r="A20" t="s">
        <v>32</v>
      </c>
      <c r="D20">
        <v>15</v>
      </c>
    </row>
    <row r="21" spans="1:5" s="1" customFormat="1">
      <c r="A21" s="1" t="s">
        <v>20</v>
      </c>
      <c r="E21" s="1">
        <f>D16+D17+D18+D19+D20</f>
        <v>147.6</v>
      </c>
    </row>
    <row r="22" spans="1:5" s="1" customFormat="1">
      <c r="A22" s="1" t="s">
        <v>21</v>
      </c>
    </row>
    <row r="23" spans="1:5">
      <c r="A23" t="s">
        <v>22</v>
      </c>
      <c r="D23">
        <v>0.05</v>
      </c>
    </row>
    <row r="24" spans="1:5">
      <c r="A24" t="s">
        <v>23</v>
      </c>
      <c r="D24">
        <v>2.5</v>
      </c>
    </row>
    <row r="25" spans="1:5">
      <c r="A25" t="s">
        <v>64</v>
      </c>
      <c r="D25">
        <v>5.85</v>
      </c>
    </row>
    <row r="26" spans="1:5">
      <c r="A26" t="s">
        <v>65</v>
      </c>
      <c r="D26">
        <v>5.8</v>
      </c>
    </row>
    <row r="27" spans="1:5" s="1" customFormat="1">
      <c r="A27" s="1" t="s">
        <v>24</v>
      </c>
      <c r="E27" s="1">
        <f>D23+D24+D25+D26</f>
        <v>14.2</v>
      </c>
    </row>
    <row r="28" spans="1:5" s="1" customFormat="1">
      <c r="A28" s="1" t="s">
        <v>33</v>
      </c>
      <c r="E28" s="1">
        <f>E21+E27</f>
        <v>161.79999999999998</v>
      </c>
    </row>
    <row r="29" spans="1:5" s="1" customFormat="1">
      <c r="A29" s="1" t="s">
        <v>25</v>
      </c>
    </row>
    <row r="30" spans="1:5">
      <c r="A30" t="s">
        <v>26</v>
      </c>
      <c r="D30">
        <v>6</v>
      </c>
    </row>
    <row r="31" spans="1:5">
      <c r="A31" t="s">
        <v>27</v>
      </c>
      <c r="D31">
        <v>12</v>
      </c>
    </row>
    <row r="32" spans="1:5">
      <c r="A32" t="s">
        <v>28</v>
      </c>
      <c r="D32">
        <v>4</v>
      </c>
    </row>
    <row r="33" spans="1:5">
      <c r="A33" t="s">
        <v>29</v>
      </c>
      <c r="D33">
        <v>99</v>
      </c>
    </row>
    <row r="34" spans="1:5" s="1" customFormat="1">
      <c r="A34" s="1" t="s">
        <v>30</v>
      </c>
      <c r="E34" s="1">
        <f>D30+D31+D32+D33</f>
        <v>121</v>
      </c>
    </row>
    <row r="35" spans="1:5" s="1" customFormat="1">
      <c r="A35" s="1" t="s">
        <v>66</v>
      </c>
      <c r="E35" s="1">
        <f>E28-E34</f>
        <v>40.799999999999983</v>
      </c>
    </row>
    <row r="37" spans="1:5" s="1" customFormat="1">
      <c r="A37" s="1" t="s">
        <v>3</v>
      </c>
    </row>
    <row r="38" spans="1:5">
      <c r="A38" t="s">
        <v>34</v>
      </c>
    </row>
    <row r="39" spans="1:5" s="1" customFormat="1">
      <c r="D39" s="1" t="s">
        <v>9</v>
      </c>
      <c r="E39" s="1" t="s">
        <v>9</v>
      </c>
    </row>
    <row r="40" spans="1:5" s="1" customFormat="1">
      <c r="A40" s="1" t="s">
        <v>37</v>
      </c>
    </row>
    <row r="41" spans="1:5">
      <c r="A41" s="3" t="s">
        <v>35</v>
      </c>
      <c r="D41">
        <v>25</v>
      </c>
    </row>
    <row r="42" spans="1:5">
      <c r="A42" t="s">
        <v>36</v>
      </c>
      <c r="D42">
        <v>12.5</v>
      </c>
    </row>
    <row r="43" spans="1:5" s="3" customFormat="1">
      <c r="A43" s="3" t="s">
        <v>67</v>
      </c>
      <c r="D43" s="3">
        <v>10</v>
      </c>
    </row>
    <row r="44" spans="1:5" s="1" customFormat="1">
      <c r="A44" s="1" t="s">
        <v>38</v>
      </c>
      <c r="E44" s="1">
        <f>D41+D42-D43</f>
        <v>27.5</v>
      </c>
    </row>
    <row r="45" spans="1:5" s="1" customFormat="1">
      <c r="A45" s="1" t="s">
        <v>21</v>
      </c>
    </row>
    <row r="46" spans="1:5">
      <c r="A46" t="s">
        <v>22</v>
      </c>
      <c r="D46">
        <v>2</v>
      </c>
    </row>
    <row r="47" spans="1:5" s="1" customFormat="1">
      <c r="A47" s="1" t="s">
        <v>33</v>
      </c>
      <c r="E47" s="1">
        <f>E44+D46</f>
        <v>29.5</v>
      </c>
    </row>
    <row r="48" spans="1:5" s="1" customFormat="1">
      <c r="A48" s="1" t="s">
        <v>25</v>
      </c>
    </row>
    <row r="49" spans="1:5" s="3" customFormat="1">
      <c r="A49" s="3" t="s">
        <v>39</v>
      </c>
      <c r="D49" s="3">
        <v>3.5</v>
      </c>
    </row>
    <row r="50" spans="1:5">
      <c r="A50" s="3" t="s">
        <v>40</v>
      </c>
      <c r="D50">
        <v>12.5</v>
      </c>
    </row>
    <row r="51" spans="1:5">
      <c r="A51" s="3" t="s">
        <v>41</v>
      </c>
      <c r="D51">
        <v>1.5</v>
      </c>
    </row>
    <row r="52" spans="1:5">
      <c r="A52" s="3" t="s">
        <v>42</v>
      </c>
      <c r="D52">
        <v>2.5</v>
      </c>
    </row>
    <row r="53" spans="1:5">
      <c r="A53" t="s">
        <v>43</v>
      </c>
      <c r="D53">
        <v>18</v>
      </c>
    </row>
    <row r="54" spans="1:5" s="1" customFormat="1">
      <c r="A54" s="1" t="s">
        <v>30</v>
      </c>
      <c r="E54" s="1">
        <f>D49+D50+D51+D52+D53</f>
        <v>38</v>
      </c>
    </row>
    <row r="55" spans="1:5" s="1" customFormat="1">
      <c r="A55" s="1" t="s">
        <v>66</v>
      </c>
      <c r="E55" s="1">
        <f>E47-E54</f>
        <v>-8.5</v>
      </c>
    </row>
    <row r="56" spans="1:5" s="1" customFormat="1">
      <c r="A56" t="s">
        <v>71</v>
      </c>
    </row>
    <row r="57" spans="1:5" s="1" customFormat="1"/>
    <row r="58" spans="1:5" s="1" customFormat="1">
      <c r="A58" s="1" t="s">
        <v>4</v>
      </c>
    </row>
    <row r="59" spans="1:5" s="3" customFormat="1">
      <c r="A59" s="3" t="s">
        <v>44</v>
      </c>
    </row>
    <row r="60" spans="1:5" s="1" customFormat="1">
      <c r="D60" s="1" t="s">
        <v>9</v>
      </c>
    </row>
    <row r="61" spans="1:5">
      <c r="A61" s="3" t="s">
        <v>45</v>
      </c>
      <c r="B61" s="3"/>
      <c r="C61" s="3"/>
      <c r="D61">
        <v>60</v>
      </c>
    </row>
    <row r="62" spans="1:5">
      <c r="A62" s="3" t="s">
        <v>46</v>
      </c>
      <c r="B62" s="3"/>
      <c r="C62" s="3"/>
      <c r="D62">
        <v>624</v>
      </c>
    </row>
    <row r="63" spans="1:5">
      <c r="A63" t="s">
        <v>47</v>
      </c>
      <c r="D63">
        <v>540</v>
      </c>
    </row>
    <row r="64" spans="1:5" s="1" customFormat="1">
      <c r="A64" s="1" t="s">
        <v>68</v>
      </c>
      <c r="D64" s="1">
        <f>D61+D62-D63</f>
        <v>144</v>
      </c>
    </row>
    <row r="66" spans="1:7" s="1" customFormat="1">
      <c r="A66" s="1" t="s">
        <v>5</v>
      </c>
    </row>
    <row r="67" spans="1:7" s="1" customFormat="1">
      <c r="A67" s="1" t="s">
        <v>6</v>
      </c>
    </row>
    <row r="68" spans="1:7" s="1" customFormat="1">
      <c r="A68" s="1" t="s">
        <v>48</v>
      </c>
      <c r="D68" s="1">
        <v>2007</v>
      </c>
      <c r="E68" s="1" t="s">
        <v>54</v>
      </c>
      <c r="F68" s="1">
        <v>2008</v>
      </c>
      <c r="G68" s="1" t="s">
        <v>55</v>
      </c>
    </row>
    <row r="69" spans="1:7">
      <c r="A69" t="s">
        <v>21</v>
      </c>
      <c r="D69" s="2">
        <v>7000000</v>
      </c>
      <c r="E69" s="5">
        <f>D69/D71</f>
        <v>0.46666666666666667</v>
      </c>
      <c r="F69" s="2">
        <v>9000000</v>
      </c>
      <c r="G69" s="5">
        <f>F69/F71</f>
        <v>0.6</v>
      </c>
    </row>
    <row r="70" spans="1:7">
      <c r="A70" t="s">
        <v>49</v>
      </c>
      <c r="D70" s="4">
        <v>8000000</v>
      </c>
      <c r="E70" s="5">
        <f>D70/D71</f>
        <v>0.53333333333333333</v>
      </c>
      <c r="F70" s="4">
        <v>6000000</v>
      </c>
      <c r="G70" s="5">
        <f>F70/F71</f>
        <v>0.4</v>
      </c>
    </row>
    <row r="71" spans="1:7" s="1" customFormat="1">
      <c r="A71" s="1" t="s">
        <v>33</v>
      </c>
      <c r="D71" s="8">
        <v>15000000</v>
      </c>
      <c r="E71" s="7">
        <f>D71/D71</f>
        <v>1</v>
      </c>
      <c r="F71" s="8">
        <v>15000000</v>
      </c>
      <c r="G71" s="7">
        <f>F71/F71</f>
        <v>1</v>
      </c>
    </row>
    <row r="73" spans="1:7">
      <c r="A73" t="s">
        <v>50</v>
      </c>
      <c r="D73" s="2">
        <v>3000000</v>
      </c>
      <c r="E73" s="5">
        <f>D73/D77</f>
        <v>0.2</v>
      </c>
      <c r="F73" s="2">
        <v>1000000</v>
      </c>
      <c r="G73" s="5">
        <f>F73/F77</f>
        <v>6.6666666666666666E-2</v>
      </c>
    </row>
    <row r="74" spans="1:7">
      <c r="A74" t="s">
        <v>51</v>
      </c>
      <c r="D74" s="4">
        <v>4000000</v>
      </c>
      <c r="E74" s="5">
        <f>D74/D77</f>
        <v>0.26666666666666666</v>
      </c>
      <c r="F74" s="4">
        <v>4000000</v>
      </c>
      <c r="G74" s="5">
        <f>F74/F77</f>
        <v>0.26666666666666666</v>
      </c>
    </row>
    <row r="76" spans="1:7">
      <c r="A76" t="s">
        <v>52</v>
      </c>
      <c r="D76" s="4">
        <v>8000000</v>
      </c>
      <c r="E76" s="5">
        <f>D76/D77</f>
        <v>0.53333333333333333</v>
      </c>
      <c r="F76" s="4">
        <v>10000000</v>
      </c>
      <c r="G76" s="5">
        <f>F76/F77</f>
        <v>0.66666666666666663</v>
      </c>
    </row>
    <row r="77" spans="1:7" s="1" customFormat="1">
      <c r="A77" s="1" t="s">
        <v>53</v>
      </c>
      <c r="D77" s="6">
        <v>15000000</v>
      </c>
      <c r="E77" s="7">
        <f>D77/D77</f>
        <v>1</v>
      </c>
      <c r="F77" s="6">
        <v>15000000</v>
      </c>
      <c r="G77" s="7">
        <f>F77/F77</f>
        <v>1</v>
      </c>
    </row>
    <row r="78" spans="1:7" s="3" customFormat="1">
      <c r="A78" s="3" t="s">
        <v>69</v>
      </c>
      <c r="D78" s="9"/>
      <c r="E78" s="10"/>
      <c r="F78" s="9"/>
      <c r="G78" s="10"/>
    </row>
    <row r="79" spans="1:7">
      <c r="D79" s="2"/>
      <c r="E79" s="5"/>
      <c r="F79" s="2"/>
      <c r="G79" s="5"/>
    </row>
    <row r="80" spans="1:7" s="1" customFormat="1">
      <c r="A80" s="1" t="s">
        <v>7</v>
      </c>
    </row>
    <row r="81" spans="1:6" s="1" customFormat="1">
      <c r="A81" s="1" t="s">
        <v>48</v>
      </c>
      <c r="D81" s="1">
        <v>2007</v>
      </c>
      <c r="E81" s="1">
        <v>2008</v>
      </c>
      <c r="F81" s="1" t="s">
        <v>56</v>
      </c>
    </row>
    <row r="82" spans="1:6">
      <c r="A82" t="s">
        <v>21</v>
      </c>
      <c r="D82" s="2">
        <v>7000000</v>
      </c>
      <c r="E82" s="2">
        <v>9000000</v>
      </c>
      <c r="F82" s="2">
        <f>E82-D82</f>
        <v>2000000</v>
      </c>
    </row>
    <row r="83" spans="1:6">
      <c r="A83" t="s">
        <v>49</v>
      </c>
      <c r="D83" s="4">
        <v>8000000</v>
      </c>
      <c r="E83" s="4">
        <v>6000000</v>
      </c>
      <c r="F83" s="4">
        <f>E83-D83</f>
        <v>-2000000</v>
      </c>
    </row>
    <row r="84" spans="1:6" s="1" customFormat="1">
      <c r="A84" s="1" t="s">
        <v>33</v>
      </c>
      <c r="D84" s="8">
        <v>15000000</v>
      </c>
      <c r="E84" s="8">
        <v>15000000</v>
      </c>
      <c r="F84" s="8">
        <f>E84-D84</f>
        <v>0</v>
      </c>
    </row>
    <row r="86" spans="1:6">
      <c r="A86" t="s">
        <v>50</v>
      </c>
      <c r="D86" s="2">
        <v>3000000</v>
      </c>
      <c r="E86" s="2">
        <v>1000000</v>
      </c>
      <c r="F86" s="2">
        <f>E86-D86</f>
        <v>-2000000</v>
      </c>
    </row>
    <row r="87" spans="1:6">
      <c r="A87" t="s">
        <v>51</v>
      </c>
      <c r="D87" s="4">
        <v>4000000</v>
      </c>
      <c r="E87" s="4">
        <v>4000000</v>
      </c>
      <c r="F87" s="4">
        <f>E87-D87</f>
        <v>0</v>
      </c>
    </row>
    <row r="89" spans="1:6">
      <c r="A89" t="s">
        <v>52</v>
      </c>
      <c r="D89" s="4">
        <v>8000000</v>
      </c>
      <c r="E89" s="4">
        <v>10000000</v>
      </c>
      <c r="F89" s="4">
        <f>E89-D89</f>
        <v>2000000</v>
      </c>
    </row>
    <row r="90" spans="1:6" s="1" customFormat="1">
      <c r="A90" s="1" t="s">
        <v>53</v>
      </c>
      <c r="D90" s="6">
        <v>15000000</v>
      </c>
      <c r="E90" s="6">
        <v>15000000</v>
      </c>
      <c r="F90" s="6">
        <f>E90-D90</f>
        <v>0</v>
      </c>
    </row>
    <row r="91" spans="1:6">
      <c r="A91" t="s">
        <v>70</v>
      </c>
      <c r="D91" s="2"/>
      <c r="E91" s="2"/>
      <c r="F91" s="2"/>
    </row>
    <row r="92" spans="1:6">
      <c r="D92" s="2"/>
      <c r="E92" s="2"/>
      <c r="F92" s="2"/>
    </row>
    <row r="93" spans="1:6" s="1" customFormat="1">
      <c r="A93" s="1" t="s">
        <v>8</v>
      </c>
    </row>
    <row r="94" spans="1:6" s="1" customFormat="1">
      <c r="A94" s="1" t="s">
        <v>57</v>
      </c>
    </row>
    <row r="95" spans="1:6">
      <c r="A95" t="s">
        <v>21</v>
      </c>
      <c r="D95" s="2">
        <v>28253</v>
      </c>
    </row>
    <row r="96" spans="1:6">
      <c r="A96" t="s">
        <v>50</v>
      </c>
      <c r="D96" s="2">
        <v>10659</v>
      </c>
    </row>
    <row r="97" spans="1:4">
      <c r="A97" t="s">
        <v>72</v>
      </c>
      <c r="D97" s="11">
        <f>D95/D96</f>
        <v>2.6506238859180034</v>
      </c>
    </row>
    <row r="99" spans="1:4" s="1" customFormat="1">
      <c r="A99" s="1" t="s">
        <v>58</v>
      </c>
    </row>
    <row r="100" spans="1:4">
      <c r="A100" t="s">
        <v>21</v>
      </c>
      <c r="D100" s="2">
        <f>D95</f>
        <v>28253</v>
      </c>
    </row>
    <row r="101" spans="1:4">
      <c r="A101" t="s">
        <v>73</v>
      </c>
      <c r="D101" s="2">
        <v>2607</v>
      </c>
    </row>
    <row r="102" spans="1:4">
      <c r="A102" t="s">
        <v>50</v>
      </c>
      <c r="D102" s="2">
        <f>D96</f>
        <v>10659</v>
      </c>
    </row>
    <row r="103" spans="1:4">
      <c r="D103" s="11">
        <f>(D100-D101)/D102</f>
        <v>2.4060418425743504</v>
      </c>
    </row>
    <row r="104" spans="1:4" s="1" customFormat="1">
      <c r="A104" s="1" t="s">
        <v>59</v>
      </c>
    </row>
    <row r="105" spans="1:4">
      <c r="A105" t="s">
        <v>14</v>
      </c>
      <c r="D105" s="2">
        <v>52067</v>
      </c>
    </row>
    <row r="106" spans="1:4">
      <c r="A106" t="s">
        <v>73</v>
      </c>
      <c r="D106" s="2">
        <f>D101</f>
        <v>2607</v>
      </c>
    </row>
    <row r="107" spans="1:4">
      <c r="A107" t="s">
        <v>74</v>
      </c>
      <c r="D107" s="11">
        <f>D105/D106</f>
        <v>19.971998465669351</v>
      </c>
    </row>
    <row r="109" spans="1:4" s="1" customFormat="1">
      <c r="A109" s="1" t="s">
        <v>60</v>
      </c>
    </row>
    <row r="110" spans="1:4">
      <c r="A110" t="s">
        <v>75</v>
      </c>
      <c r="D110" s="2">
        <v>29285</v>
      </c>
    </row>
    <row r="111" spans="1:4">
      <c r="A111" t="s">
        <v>76</v>
      </c>
      <c r="D111" s="2">
        <v>19319</v>
      </c>
    </row>
    <row r="112" spans="1:4">
      <c r="A112" t="s">
        <v>77</v>
      </c>
      <c r="D112" s="11">
        <f>D110/D111</f>
        <v>1.5158652104146177</v>
      </c>
    </row>
    <row r="114" spans="1:5" s="1" customFormat="1">
      <c r="A114" s="1" t="s">
        <v>61</v>
      </c>
    </row>
    <row r="115" spans="1:5">
      <c r="A115" t="s">
        <v>30</v>
      </c>
      <c r="D115" s="2">
        <f>D110</f>
        <v>29285</v>
      </c>
    </row>
    <row r="116" spans="1:5">
      <c r="A116" t="s">
        <v>33</v>
      </c>
      <c r="D116" s="2">
        <v>48604</v>
      </c>
    </row>
    <row r="117" spans="1:5">
      <c r="A117" t="s">
        <v>78</v>
      </c>
      <c r="D117" s="11">
        <f>D115/D116</f>
        <v>0.60252242613776641</v>
      </c>
    </row>
    <row r="119" spans="1:5" s="1" customFormat="1">
      <c r="A119" s="1" t="s">
        <v>62</v>
      </c>
    </row>
    <row r="120" spans="1:5">
      <c r="A120" t="s">
        <v>79</v>
      </c>
      <c r="D120" s="2">
        <v>9516</v>
      </c>
    </row>
    <row r="121" spans="1:5">
      <c r="A121" t="s">
        <v>11</v>
      </c>
      <c r="D121" s="2">
        <v>172700</v>
      </c>
    </row>
    <row r="122" spans="1:5">
      <c r="A122" t="s">
        <v>80</v>
      </c>
      <c r="D122" s="12">
        <f>D120/D121</f>
        <v>5.5101331789229879E-2</v>
      </c>
    </row>
    <row r="124" spans="1:5" s="1" customFormat="1">
      <c r="A124" s="1" t="s">
        <v>63</v>
      </c>
    </row>
    <row r="125" spans="1:5" s="1" customFormat="1">
      <c r="D125" s="1" t="s">
        <v>95</v>
      </c>
    </row>
    <row r="126" spans="1:5" s="1" customFormat="1">
      <c r="A126" s="1" t="s">
        <v>81</v>
      </c>
    </row>
    <row r="127" spans="1:5">
      <c r="A127" t="s">
        <v>82</v>
      </c>
      <c r="D127" s="4">
        <v>66283</v>
      </c>
      <c r="E127" s="13">
        <f>D127/D129</f>
        <v>0.38380428488708745</v>
      </c>
    </row>
    <row r="128" spans="1:5">
      <c r="A128" t="s">
        <v>83</v>
      </c>
      <c r="D128" s="4">
        <v>104417</v>
      </c>
      <c r="E128" s="13">
        <f>D128/D129</f>
        <v>0.60461493920092646</v>
      </c>
    </row>
    <row r="129" spans="1:5" s="1" customFormat="1">
      <c r="A129" s="1" t="s">
        <v>84</v>
      </c>
      <c r="D129" s="8">
        <v>172700</v>
      </c>
      <c r="E129" s="7">
        <f>D129/D129</f>
        <v>1</v>
      </c>
    </row>
    <row r="130" spans="1:5">
      <c r="A130" t="s">
        <v>85</v>
      </c>
      <c r="D130" s="4">
        <v>52067</v>
      </c>
      <c r="E130" s="5">
        <f>D130/D129</f>
        <v>0.30148812970469019</v>
      </c>
    </row>
    <row r="131" spans="1:5">
      <c r="A131" t="s">
        <v>86</v>
      </c>
      <c r="D131" s="4">
        <v>120633</v>
      </c>
      <c r="E131" s="5">
        <f>D131/D129</f>
        <v>0.69851187029530981</v>
      </c>
    </row>
    <row r="132" spans="1:5">
      <c r="A132" t="s">
        <v>87</v>
      </c>
      <c r="D132" s="4">
        <v>111117</v>
      </c>
      <c r="E132" s="5">
        <f>D132/D129</f>
        <v>0.64341053850607988</v>
      </c>
    </row>
    <row r="133" spans="1:5" s="1" customFormat="1">
      <c r="A133" s="1" t="s">
        <v>88</v>
      </c>
      <c r="D133" s="8">
        <v>9516</v>
      </c>
      <c r="E133" s="7">
        <f>D133/D129</f>
        <v>5.5101331789229879E-2</v>
      </c>
    </row>
    <row r="134" spans="1:5" s="1" customFormat="1">
      <c r="A134" s="1" t="s">
        <v>89</v>
      </c>
    </row>
    <row r="135" spans="1:5">
      <c r="A135" t="s">
        <v>90</v>
      </c>
      <c r="D135" s="4">
        <v>41</v>
      </c>
      <c r="E135" s="12">
        <f>D135/D129</f>
        <v>2.3740590619571511E-4</v>
      </c>
    </row>
    <row r="136" spans="1:5">
      <c r="A136" t="s">
        <v>91</v>
      </c>
      <c r="D136" s="4">
        <v>651</v>
      </c>
      <c r="E136" s="12">
        <f>D136/D129</f>
        <v>3.7695425593514765E-3</v>
      </c>
    </row>
    <row r="137" spans="1:5">
      <c r="A137" t="s">
        <v>92</v>
      </c>
      <c r="D137" s="4">
        <v>292</v>
      </c>
      <c r="E137" s="12">
        <f>D137/D129</f>
        <v>1.690793283149971E-3</v>
      </c>
    </row>
    <row r="138" spans="1:5" s="1" customFormat="1">
      <c r="A138" s="1" t="s">
        <v>93</v>
      </c>
      <c r="D138" s="8">
        <v>902</v>
      </c>
      <c r="E138" s="14">
        <f>D138/D129</f>
        <v>5.2229299363057329E-3</v>
      </c>
    </row>
    <row r="139" spans="1:5" s="1" customFormat="1">
      <c r="A139" s="1" t="s">
        <v>94</v>
      </c>
      <c r="D139" s="8">
        <v>8614</v>
      </c>
      <c r="E139" s="7">
        <f>D139/D129</f>
        <v>4.9878401852924144E-2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lawrence</dc:creator>
  <cp:lastModifiedBy>lawrence</cp:lastModifiedBy>
  <dcterms:created xsi:type="dcterms:W3CDTF">2018-07-03T07:45:44Z</dcterms:created>
  <dcterms:modified xsi:type="dcterms:W3CDTF">2018-07-06T02:34:06Z</dcterms:modified>
</cp:coreProperties>
</file>